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ferat.dodiplomski\NOVE SPLETNE STRANI\"/>
    </mc:Choice>
  </mc:AlternateContent>
  <xr:revisionPtr revIDLastSave="0" documentId="8_{F79E6457-90E5-4560-A872-60605D652C69}" xr6:coauthVersionLast="47" xr6:coauthVersionMax="47" xr10:uidLastSave="{00000000-0000-0000-0000-000000000000}"/>
  <bookViews>
    <workbookView xWindow="28680" yWindow="-60" windowWidth="19440" windowHeight="14880" activeTab="1" xr2:uid="{1A4F4E83-81BD-4309-9686-AC58FE4095CF}"/>
  </bookViews>
  <sheets>
    <sheet name="Predmeti - Courses" sheetId="1" r:id="rId1"/>
    <sheet name="FORMUL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C28" i="2"/>
  <c r="F28" i="2" s="1"/>
  <c r="E27" i="2"/>
  <c r="C27" i="2"/>
  <c r="F27" i="2" s="1"/>
  <c r="E26" i="2"/>
  <c r="C26" i="2"/>
  <c r="F26" i="2" s="1"/>
  <c r="E8" i="2"/>
  <c r="C8" i="2"/>
  <c r="F8" i="2" s="1"/>
  <c r="E7" i="2"/>
  <c r="C7" i="2"/>
  <c r="F7" i="2" s="1"/>
  <c r="E6" i="2"/>
  <c r="F6" i="2" s="1"/>
  <c r="C6" i="2"/>
</calcChain>
</file>

<file path=xl/sharedStrings.xml><?xml version="1.0" encoding="utf-8"?>
<sst xmlns="http://schemas.openxmlformats.org/spreadsheetml/2006/main" count="140" uniqueCount="94">
  <si>
    <t>Bolonjski magistrski študijski program / Master programmes</t>
  </si>
  <si>
    <t>Bolonjski UPEŠ - prenovljen / University Degree Programme Business and Economics - New</t>
  </si>
  <si>
    <t>Bolonjski VPŠ - prenovljen / Professional Degree Programme Business Administration - New</t>
  </si>
  <si>
    <t>Bolonjski UPEŠ - star / University Degree Programme Business and Economics - Old</t>
  </si>
  <si>
    <t>Bolonjski VPŠ - star / Professional Degree Programme Business Administration - Old</t>
  </si>
  <si>
    <t xml:space="preserve"> visokošolski strokovni - VPŠ / Professional higher education (former)</t>
  </si>
  <si>
    <t>Predmet TIP 2 / Type 2 Course</t>
  </si>
  <si>
    <t>Predmet TIP 3 / Type 3 Course</t>
  </si>
  <si>
    <t>Ekonomski programi:</t>
  </si>
  <si>
    <t>Denar in finance / Money and Finance</t>
  </si>
  <si>
    <t>Poslovno okolje podjetja / Business Environment</t>
  </si>
  <si>
    <t>Evropski monetarni sistem</t>
  </si>
  <si>
    <t>Ekonomika javnega sektorja</t>
  </si>
  <si>
    <t>Iz predmetnika 1. letnika UPEŠ / from 1st year Curriculum</t>
  </si>
  <si>
    <t xml:space="preserve">Denar in finance </t>
  </si>
  <si>
    <t>Iz predmetnika 1. letnika VPŠ / from 1st year Curriculum</t>
  </si>
  <si>
    <t>Finančni trgi in institucije 1</t>
  </si>
  <si>
    <t>Uvod v gospodarstvo I ali Uvod v gospodarstvo</t>
  </si>
  <si>
    <t>Bančni posli</t>
  </si>
  <si>
    <t>Ekonomija s podatkovno analizo / Economics with data science</t>
  </si>
  <si>
    <t>Ekonomika dela 1</t>
  </si>
  <si>
    <t>Osnove matematične ekonomike</t>
  </si>
  <si>
    <t>Upravljavska ekonomika</t>
  </si>
  <si>
    <t>Kvantitativne finance in aktuarstvo / Quantitative Finance and Actuarial Sciences</t>
  </si>
  <si>
    <t>upošteva se samo povprečna ocena dodiplomskega študija / only the average grade of undergraduate studies is taken into account</t>
  </si>
  <si>
    <t>Poslovni programi:</t>
  </si>
  <si>
    <t>Bančni in Finančni management / Bank and Financial Management</t>
  </si>
  <si>
    <t>Finančne institucije in trgi</t>
  </si>
  <si>
    <t>Finančne institucije</t>
  </si>
  <si>
    <t>Osnove podjetništva</t>
  </si>
  <si>
    <t>Poslovne finance</t>
  </si>
  <si>
    <t>Finančni trgi 1</t>
  </si>
  <si>
    <t>Management</t>
  </si>
  <si>
    <t>Poslovno komuniciranje / Business Communication</t>
  </si>
  <si>
    <t>Poslovno komuniciranje</t>
  </si>
  <si>
    <t>Uvod v organizacijo</t>
  </si>
  <si>
    <t>Analiza poslovanja</t>
  </si>
  <si>
    <t>Mednarodno poslovanje / International Business</t>
  </si>
  <si>
    <t>Globalno gospodarstvo / Global Economy</t>
  </si>
  <si>
    <t>Globalno gospodarstvo</t>
  </si>
  <si>
    <t>Mednarodno trženje</t>
  </si>
  <si>
    <t>Podjetništvo</t>
  </si>
  <si>
    <t>Management rastočega posla</t>
  </si>
  <si>
    <t>Ustanavljanje in rast podjetja</t>
  </si>
  <si>
    <t>Management malih in srednje velikih podjetij</t>
  </si>
  <si>
    <t>Oskrbovalne verige in logistika / Supply Chain and Logistics</t>
  </si>
  <si>
    <t>Poslovna logistika</t>
  </si>
  <si>
    <t>Osnove baz podatkov in podatkovne analitike</t>
  </si>
  <si>
    <t>Logistika oskrbovalnih sistemov</t>
  </si>
  <si>
    <t>Informatizacija poslovanja</t>
  </si>
  <si>
    <t>Sistemi za podporo poslovnemu odločanju</t>
  </si>
  <si>
    <t>Računovodstvo in revizija</t>
  </si>
  <si>
    <t>Finančno računovodstvo</t>
  </si>
  <si>
    <t>Stroškovno računovodstvo</t>
  </si>
  <si>
    <t>Poslovodno računovodstvo</t>
  </si>
  <si>
    <t>Trženje / Marketing</t>
  </si>
  <si>
    <t>Vedenje porabnikov / Consumer Behaviour</t>
  </si>
  <si>
    <t>Vedenje porabnikov</t>
  </si>
  <si>
    <t>Temelji trženja</t>
  </si>
  <si>
    <t>Turizem / Tourism</t>
  </si>
  <si>
    <t>Osnove turizma</t>
  </si>
  <si>
    <t>Poslovanje turističnih podjtij</t>
  </si>
  <si>
    <t>Poslovna informatika / Business Informatics</t>
  </si>
  <si>
    <r>
      <t xml:space="preserve">FORMULA IZRAČUNA: (povprečna ocena dodiplomskega študija (brez diplome) x </t>
    </r>
    <r>
      <rPr>
        <b/>
        <sz val="12"/>
        <rFont val="Arial"/>
        <family val="2"/>
        <charset val="238"/>
      </rPr>
      <t>0,7</t>
    </r>
    <r>
      <rPr>
        <sz val="12"/>
        <rFont val="Arial"/>
        <family val="2"/>
        <charset val="238"/>
      </rPr>
      <t xml:space="preserve">) + (ocena predmeta tipa 2 x </t>
    </r>
    <r>
      <rPr>
        <b/>
        <sz val="12"/>
        <rFont val="Arial"/>
        <family val="2"/>
        <charset val="238"/>
      </rPr>
      <t>0,15</t>
    </r>
    <r>
      <rPr>
        <sz val="12"/>
        <rFont val="Arial"/>
        <family val="2"/>
        <charset val="238"/>
      </rPr>
      <t xml:space="preserve">) + (ocena predmeta tipa 3 x </t>
    </r>
    <r>
      <rPr>
        <b/>
        <sz val="12"/>
        <rFont val="Arial"/>
        <family val="2"/>
        <charset val="238"/>
      </rPr>
      <t>0,15</t>
    </r>
    <r>
      <rPr>
        <sz val="12"/>
        <rFont val="Arial"/>
        <family val="2"/>
        <charset val="238"/>
      </rPr>
      <t>)</t>
    </r>
  </si>
  <si>
    <t>Kriterij izbire ob omejitvi vpisa</t>
  </si>
  <si>
    <t>FORMULA</t>
  </si>
  <si>
    <t>povp ocena dodipl štud</t>
  </si>
  <si>
    <t>ponder</t>
  </si>
  <si>
    <t>Avarage grade of coursese type 2 + 3</t>
  </si>
  <si>
    <t>skupaj</t>
  </si>
  <si>
    <t>Primer:</t>
  </si>
  <si>
    <t>(ocena 2 + ocena 3) / 2</t>
  </si>
  <si>
    <t>Študent EF (ima TIP 2 IN 3)</t>
  </si>
  <si>
    <t>(8+7)/2 = 7,5</t>
  </si>
  <si>
    <t xml:space="preserve">Študent EF (ima samo TIP 2) </t>
  </si>
  <si>
    <t>(8+0)/2 = 4</t>
  </si>
  <si>
    <t>ZUNANJI študent (druge fakultete)</t>
  </si>
  <si>
    <t>(0+0)/2 = 0</t>
  </si>
  <si>
    <t>Primeri:</t>
  </si>
  <si>
    <t>Študent EF, ki je zaključil dodiplomski študij UPEŠ - usmeritev Management in se prijavlja na podiplomski program Management:</t>
  </si>
  <si>
    <t>ima tip 2 in tip 3 (tip 2 Poslovno okolje podjetja) (tip 3 Poslovno komuniciranje)</t>
  </si>
  <si>
    <t>Študent EF, ki je zaključil dodiplomski študij UPEŠ - usmeritev Management in se prijavlja na podiplomski program Mednarodno poslovanje:</t>
  </si>
  <si>
    <t>ima samo tip 2 (tip 2 Poslovno okolje podjetja) (tip 3 Globalno gospodarstvo = 0)</t>
  </si>
  <si>
    <t>Zunanji študent nima niti predmeta tipa 2 niti predmeta tipa 3</t>
  </si>
  <si>
    <t>Criteria for ranking candidates</t>
  </si>
  <si>
    <t xml:space="preserve"> Avarage grade from 
undergraduate study</t>
  </si>
  <si>
    <t>Avarage grade of 
coursese type 2 + 3</t>
  </si>
  <si>
    <t>Sum</t>
  </si>
  <si>
    <t>Example:</t>
  </si>
  <si>
    <t>grade 2 + grade 3) / 2</t>
  </si>
  <si>
    <t>SEB LU graduate (passed type 2 and 3)</t>
  </si>
  <si>
    <t xml:space="preserve">SEB LU graduate (passed only type 2) </t>
  </si>
  <si>
    <t xml:space="preserve">Graduates from other universities </t>
  </si>
  <si>
    <t>Graduates from other universites don't have type 2 or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</si>
</sst>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 wrapText="1"/>
    </xf>
    <xf numFmtId="49" fontId="6" fillId="0" borderId="14" xfId="0" applyNumberFormat="1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9" fontId="1" fillId="0" borderId="36" xfId="0" applyNumberFormat="1" applyFont="1" applyBorder="1" applyAlignment="1">
      <alignment vertical="center"/>
    </xf>
    <xf numFmtId="0" fontId="0" fillId="0" borderId="36" xfId="0" applyBorder="1" applyAlignment="1">
      <alignment vertical="center"/>
    </xf>
    <xf numFmtId="9" fontId="1" fillId="0" borderId="37" xfId="0" applyNumberFormat="1" applyFont="1" applyBorder="1" applyAlignment="1">
      <alignment vertical="center"/>
    </xf>
    <xf numFmtId="9" fontId="3" fillId="4" borderId="38" xfId="0" applyNumberFormat="1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3" fillId="4" borderId="39" xfId="0" applyFont="1" applyFill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3" fillId="4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8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8" fillId="5" borderId="31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6" fillId="0" borderId="25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49" fontId="6" fillId="0" borderId="16" xfId="0" applyNumberFormat="1" applyFon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left" vertical="center" wrapText="1"/>
      <protection locked="0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4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49" fontId="6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49" fontId="6" fillId="0" borderId="14" xfId="0" applyNumberFormat="1" applyFont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69535-2851-4B19-9C8C-F806ED92D6CC}">
  <dimension ref="A2:M25"/>
  <sheetViews>
    <sheetView workbookViewId="0">
      <selection activeCell="B13" sqref="B13:B22"/>
    </sheetView>
  </sheetViews>
  <sheetFormatPr defaultRowHeight="12.75" x14ac:dyDescent="0.25"/>
  <cols>
    <col min="1" max="9" width="22.42578125" style="1" customWidth="1"/>
    <col min="10" max="15" width="20.7109375" style="1" customWidth="1"/>
    <col min="16" max="16384" width="9.140625" style="1"/>
  </cols>
  <sheetData>
    <row r="2" spans="1:11" ht="13.5" thickBot="1" x14ac:dyDescent="0.3"/>
    <row r="3" spans="1:11" s="3" customFormat="1" ht="39" thickBot="1" x14ac:dyDescent="0.3">
      <c r="A3" s="2" t="s">
        <v>0</v>
      </c>
      <c r="B3" s="100" t="s">
        <v>1</v>
      </c>
      <c r="C3" s="101"/>
      <c r="D3" s="102" t="s">
        <v>2</v>
      </c>
      <c r="E3" s="103"/>
      <c r="F3" s="100" t="s">
        <v>3</v>
      </c>
      <c r="G3" s="101"/>
      <c r="H3" s="102" t="s">
        <v>4</v>
      </c>
      <c r="I3" s="103"/>
      <c r="J3" s="104" t="s">
        <v>5</v>
      </c>
      <c r="K3" s="105"/>
    </row>
    <row r="4" spans="1:11" s="5" customFormat="1" x14ac:dyDescent="0.25">
      <c r="A4" s="4"/>
      <c r="B4" s="90" t="s">
        <v>6</v>
      </c>
      <c r="C4" s="90" t="s">
        <v>7</v>
      </c>
      <c r="D4" s="90" t="s">
        <v>6</v>
      </c>
      <c r="E4" s="92" t="s">
        <v>7</v>
      </c>
      <c r="F4" s="90" t="s">
        <v>6</v>
      </c>
      <c r="G4" s="90" t="s">
        <v>7</v>
      </c>
      <c r="H4" s="92" t="s">
        <v>6</v>
      </c>
      <c r="I4" s="92" t="s">
        <v>7</v>
      </c>
      <c r="J4" s="94" t="s">
        <v>6</v>
      </c>
      <c r="K4" s="96" t="s">
        <v>7</v>
      </c>
    </row>
    <row r="5" spans="1:11" ht="13.5" thickBot="1" x14ac:dyDescent="0.3">
      <c r="A5" s="6" t="s">
        <v>8</v>
      </c>
      <c r="B5" s="91"/>
      <c r="C5" s="91"/>
      <c r="D5" s="91"/>
      <c r="E5" s="93"/>
      <c r="F5" s="91"/>
      <c r="G5" s="91"/>
      <c r="H5" s="93"/>
      <c r="I5" s="93"/>
      <c r="J5" s="95"/>
      <c r="K5" s="97"/>
    </row>
    <row r="6" spans="1:11" ht="25.5" x14ac:dyDescent="0.25">
      <c r="A6" s="7" t="s">
        <v>9</v>
      </c>
      <c r="B6" s="98" t="s">
        <v>10</v>
      </c>
      <c r="C6" s="8" t="s">
        <v>11</v>
      </c>
      <c r="D6" s="98" t="s">
        <v>10</v>
      </c>
      <c r="E6" s="9" t="s">
        <v>12</v>
      </c>
      <c r="F6" s="98" t="s">
        <v>13</v>
      </c>
      <c r="G6" s="8" t="s">
        <v>14</v>
      </c>
      <c r="H6" s="98" t="s">
        <v>15</v>
      </c>
      <c r="I6" s="8" t="s">
        <v>16</v>
      </c>
      <c r="J6" s="10" t="s">
        <v>17</v>
      </c>
      <c r="K6" s="11" t="s">
        <v>18</v>
      </c>
    </row>
    <row r="7" spans="1:11" x14ac:dyDescent="0.25">
      <c r="A7" s="65" t="s">
        <v>19</v>
      </c>
      <c r="B7" s="99"/>
      <c r="C7" s="83" t="s">
        <v>20</v>
      </c>
      <c r="D7" s="99"/>
      <c r="E7" s="83" t="s">
        <v>12</v>
      </c>
      <c r="F7" s="99"/>
      <c r="G7" s="9" t="s">
        <v>12</v>
      </c>
      <c r="H7" s="99"/>
      <c r="I7" s="9" t="s">
        <v>12</v>
      </c>
      <c r="J7" s="86" t="s">
        <v>17</v>
      </c>
      <c r="K7" s="88"/>
    </row>
    <row r="8" spans="1:11" ht="22.5" x14ac:dyDescent="0.25">
      <c r="A8" s="65"/>
      <c r="B8" s="99"/>
      <c r="C8" s="66"/>
      <c r="D8" s="99"/>
      <c r="E8" s="84"/>
      <c r="F8" s="99"/>
      <c r="G8" s="9" t="s">
        <v>21</v>
      </c>
      <c r="H8" s="99"/>
      <c r="I8" s="70"/>
      <c r="J8" s="87"/>
      <c r="K8" s="89"/>
    </row>
    <row r="9" spans="1:11" x14ac:dyDescent="0.25">
      <c r="A9" s="65"/>
      <c r="B9" s="99"/>
      <c r="C9" s="67"/>
      <c r="D9" s="99"/>
      <c r="E9" s="85"/>
      <c r="F9" s="99"/>
      <c r="G9" s="9" t="s">
        <v>22</v>
      </c>
      <c r="H9" s="99"/>
      <c r="I9" s="70"/>
      <c r="J9" s="82"/>
      <c r="K9" s="64"/>
    </row>
    <row r="10" spans="1:11" ht="51" x14ac:dyDescent="0.25">
      <c r="A10" s="12" t="s">
        <v>23</v>
      </c>
      <c r="B10" s="71" t="s">
        <v>24</v>
      </c>
      <c r="C10" s="72"/>
      <c r="D10" s="72"/>
      <c r="E10" s="72"/>
      <c r="F10" s="72"/>
      <c r="G10" s="72"/>
      <c r="H10" s="72"/>
      <c r="I10" s="72"/>
      <c r="J10" s="72"/>
      <c r="K10" s="73"/>
    </row>
    <row r="11" spans="1:11" x14ac:dyDescent="0.25">
      <c r="A11" s="13"/>
      <c r="B11" s="14"/>
      <c r="C11" s="15"/>
      <c r="D11" s="14"/>
      <c r="E11" s="15"/>
      <c r="F11" s="14"/>
      <c r="G11" s="15"/>
      <c r="H11" s="14"/>
      <c r="I11" s="15"/>
      <c r="J11" s="14"/>
      <c r="K11" s="15"/>
    </row>
    <row r="12" spans="1:11" ht="13.5" thickBot="1" x14ac:dyDescent="0.3">
      <c r="A12" s="16" t="s">
        <v>25</v>
      </c>
      <c r="B12" s="14"/>
      <c r="C12" s="15"/>
      <c r="D12" s="14"/>
      <c r="E12" s="15"/>
      <c r="F12" s="14"/>
      <c r="G12" s="15"/>
      <c r="H12" s="14"/>
      <c r="I12" s="15"/>
      <c r="J12" s="14"/>
      <c r="K12" s="15"/>
    </row>
    <row r="13" spans="1:11" x14ac:dyDescent="0.25">
      <c r="A13" s="74" t="s">
        <v>26</v>
      </c>
      <c r="B13" s="76" t="s">
        <v>10</v>
      </c>
      <c r="C13" s="79" t="s">
        <v>27</v>
      </c>
      <c r="D13" s="76" t="s">
        <v>10</v>
      </c>
      <c r="E13" s="79" t="s">
        <v>27</v>
      </c>
      <c r="F13" s="76" t="s">
        <v>13</v>
      </c>
      <c r="G13" s="8" t="s">
        <v>28</v>
      </c>
      <c r="H13" s="76" t="s">
        <v>15</v>
      </c>
      <c r="I13" s="79" t="s">
        <v>16</v>
      </c>
      <c r="J13" s="81" t="s">
        <v>29</v>
      </c>
      <c r="K13" s="63" t="s">
        <v>30</v>
      </c>
    </row>
    <row r="14" spans="1:11" x14ac:dyDescent="0.25">
      <c r="A14" s="75"/>
      <c r="B14" s="77"/>
      <c r="C14" s="67"/>
      <c r="D14" s="77"/>
      <c r="E14" s="80"/>
      <c r="F14" s="77"/>
      <c r="G14" s="9" t="s">
        <v>31</v>
      </c>
      <c r="H14" s="77"/>
      <c r="I14" s="67"/>
      <c r="J14" s="82"/>
      <c r="K14" s="64"/>
    </row>
    <row r="15" spans="1:11" ht="22.5" x14ac:dyDescent="0.25">
      <c r="A15" s="17" t="s">
        <v>32</v>
      </c>
      <c r="B15" s="77"/>
      <c r="C15" s="9" t="s">
        <v>33</v>
      </c>
      <c r="D15" s="77"/>
      <c r="E15" s="9" t="s">
        <v>34</v>
      </c>
      <c r="F15" s="77"/>
      <c r="G15" s="9" t="s">
        <v>35</v>
      </c>
      <c r="H15" s="77"/>
      <c r="I15" s="9" t="s">
        <v>35</v>
      </c>
      <c r="J15" s="18" t="s">
        <v>29</v>
      </c>
      <c r="K15" s="19" t="s">
        <v>36</v>
      </c>
    </row>
    <row r="16" spans="1:11" ht="25.5" x14ac:dyDescent="0.25">
      <c r="A16" s="17" t="s">
        <v>37</v>
      </c>
      <c r="B16" s="77"/>
      <c r="C16" s="9" t="s">
        <v>38</v>
      </c>
      <c r="D16" s="77"/>
      <c r="E16" s="9" t="s">
        <v>39</v>
      </c>
      <c r="F16" s="77"/>
      <c r="G16" s="9" t="s">
        <v>39</v>
      </c>
      <c r="H16" s="77"/>
      <c r="I16" s="9" t="s">
        <v>39</v>
      </c>
      <c r="J16" s="18" t="s">
        <v>29</v>
      </c>
      <c r="K16" s="19" t="s">
        <v>40</v>
      </c>
    </row>
    <row r="17" spans="1:13" x14ac:dyDescent="0.25">
      <c r="A17" s="65" t="s">
        <v>41</v>
      </c>
      <c r="B17" s="77"/>
      <c r="C17" s="66" t="s">
        <v>42</v>
      </c>
      <c r="D17" s="77"/>
      <c r="E17" s="66" t="s">
        <v>42</v>
      </c>
      <c r="F17" s="77"/>
      <c r="G17" s="9" t="s">
        <v>41</v>
      </c>
      <c r="H17" s="77"/>
      <c r="I17" s="68" t="s">
        <v>41</v>
      </c>
      <c r="J17" s="69" t="s">
        <v>29</v>
      </c>
      <c r="K17" s="70" t="s">
        <v>43</v>
      </c>
    </row>
    <row r="18" spans="1:13" ht="22.5" x14ac:dyDescent="0.25">
      <c r="A18" s="65"/>
      <c r="B18" s="77"/>
      <c r="C18" s="67"/>
      <c r="D18" s="77"/>
      <c r="E18" s="67"/>
      <c r="F18" s="77"/>
      <c r="G18" s="9" t="s">
        <v>44</v>
      </c>
      <c r="H18" s="77"/>
      <c r="I18" s="68"/>
      <c r="J18" s="69"/>
      <c r="K18" s="70"/>
    </row>
    <row r="19" spans="1:13" ht="38.25" x14ac:dyDescent="0.25">
      <c r="A19" s="17" t="s">
        <v>45</v>
      </c>
      <c r="B19" s="77"/>
      <c r="C19" s="9" t="s">
        <v>46</v>
      </c>
      <c r="D19" s="77"/>
      <c r="E19" s="9" t="s">
        <v>47</v>
      </c>
      <c r="F19" s="77"/>
      <c r="G19" s="9" t="s">
        <v>48</v>
      </c>
      <c r="H19" s="77"/>
      <c r="I19" s="9" t="s">
        <v>49</v>
      </c>
      <c r="J19" s="18" t="s">
        <v>29</v>
      </c>
      <c r="K19" s="19" t="s">
        <v>50</v>
      </c>
    </row>
    <row r="20" spans="1:13" x14ac:dyDescent="0.25">
      <c r="A20" s="17" t="s">
        <v>51</v>
      </c>
      <c r="B20" s="77"/>
      <c r="C20" s="9" t="s">
        <v>52</v>
      </c>
      <c r="D20" s="77"/>
      <c r="E20" s="9" t="s">
        <v>52</v>
      </c>
      <c r="F20" s="77"/>
      <c r="G20" s="9" t="s">
        <v>53</v>
      </c>
      <c r="H20" s="77"/>
      <c r="I20" s="9" t="s">
        <v>53</v>
      </c>
      <c r="J20" s="18" t="s">
        <v>29</v>
      </c>
      <c r="K20" s="19" t="s">
        <v>54</v>
      </c>
    </row>
    <row r="21" spans="1:13" ht="22.5" x14ac:dyDescent="0.25">
      <c r="A21" s="17" t="s">
        <v>55</v>
      </c>
      <c r="B21" s="77"/>
      <c r="C21" s="9" t="s">
        <v>56</v>
      </c>
      <c r="D21" s="77"/>
      <c r="E21" s="9" t="s">
        <v>57</v>
      </c>
      <c r="F21" s="77"/>
      <c r="G21" s="9" t="s">
        <v>58</v>
      </c>
      <c r="H21" s="77"/>
      <c r="I21" s="9" t="s">
        <v>58</v>
      </c>
      <c r="J21" s="18" t="s">
        <v>29</v>
      </c>
      <c r="K21" s="19"/>
    </row>
    <row r="22" spans="1:13" x14ac:dyDescent="0.25">
      <c r="A22" s="20" t="s">
        <v>59</v>
      </c>
      <c r="B22" s="78"/>
      <c r="C22" s="21" t="s">
        <v>60</v>
      </c>
      <c r="D22" s="78"/>
      <c r="E22" s="21" t="s">
        <v>60</v>
      </c>
      <c r="F22" s="78"/>
      <c r="G22" s="21" t="s">
        <v>60</v>
      </c>
      <c r="H22" s="78"/>
      <c r="I22" s="21" t="s">
        <v>60</v>
      </c>
      <c r="J22" s="22" t="s">
        <v>29</v>
      </c>
      <c r="K22" s="23" t="s">
        <v>61</v>
      </c>
    </row>
    <row r="23" spans="1:13" ht="26.25" thickBot="1" x14ac:dyDescent="0.3">
      <c r="A23" s="24" t="s">
        <v>62</v>
      </c>
      <c r="B23" s="57" t="s">
        <v>24</v>
      </c>
      <c r="C23" s="58"/>
      <c r="D23" s="58"/>
      <c r="E23" s="58"/>
      <c r="F23" s="58"/>
      <c r="G23" s="58"/>
      <c r="H23" s="58"/>
      <c r="I23" s="58"/>
      <c r="J23" s="58"/>
      <c r="K23" s="59"/>
    </row>
    <row r="24" spans="1:13" x14ac:dyDescent="0.25">
      <c r="F24" s="25"/>
      <c r="G24" s="25"/>
      <c r="H24" s="26"/>
      <c r="I24" s="26"/>
      <c r="J24" s="26"/>
      <c r="K24" s="25"/>
      <c r="L24" s="25"/>
      <c r="M24" s="25"/>
    </row>
    <row r="25" spans="1:13" ht="15.75" x14ac:dyDescent="0.25">
      <c r="A25" s="60" t="s">
        <v>63</v>
      </c>
      <c r="B25" s="61"/>
      <c r="C25" s="61"/>
      <c r="D25" s="61"/>
      <c r="E25" s="61"/>
      <c r="F25" s="61"/>
      <c r="G25" s="62"/>
      <c r="H25" s="62"/>
    </row>
  </sheetData>
  <sheetProtection algorithmName="SHA-512" hashValue="UTLbUq9mqp+66aQywAI1IvAyPYkOcZxKgoP/noOctYhOqnsN3663TH0yr0+S2wttCHpAoa6wAMSViOlipIL9UA==" saltValue="pt/HUKpgqvf1SLrs2aQYzw==" spinCount="100000" sheet="1" objects="1" scenarios="1"/>
  <mergeCells count="44">
    <mergeCell ref="B4:B5"/>
    <mergeCell ref="C4:C5"/>
    <mergeCell ref="D4:D5"/>
    <mergeCell ref="E4:E5"/>
    <mergeCell ref="F4:F5"/>
    <mergeCell ref="B3:C3"/>
    <mergeCell ref="D3:E3"/>
    <mergeCell ref="F3:G3"/>
    <mergeCell ref="H3:I3"/>
    <mergeCell ref="J3:K3"/>
    <mergeCell ref="G4:G5"/>
    <mergeCell ref="H4:H5"/>
    <mergeCell ref="I4:I5"/>
    <mergeCell ref="J4:J5"/>
    <mergeCell ref="K4:K5"/>
    <mergeCell ref="A7:A9"/>
    <mergeCell ref="C7:C9"/>
    <mergeCell ref="E7:E9"/>
    <mergeCell ref="J7:J9"/>
    <mergeCell ref="K7:K9"/>
    <mergeCell ref="I8:I9"/>
    <mergeCell ref="B6:B9"/>
    <mergeCell ref="D6:D9"/>
    <mergeCell ref="F6:F9"/>
    <mergeCell ref="H6:H9"/>
    <mergeCell ref="B10:K10"/>
    <mergeCell ref="A13:A14"/>
    <mergeCell ref="B13:B22"/>
    <mergeCell ref="C13:C14"/>
    <mergeCell ref="D13:D22"/>
    <mergeCell ref="E13:E14"/>
    <mergeCell ref="F13:F22"/>
    <mergeCell ref="H13:H22"/>
    <mergeCell ref="I13:I14"/>
    <mergeCell ref="J13:J14"/>
    <mergeCell ref="B23:K23"/>
    <mergeCell ref="A25:H25"/>
    <mergeCell ref="K13:K14"/>
    <mergeCell ref="A17:A18"/>
    <mergeCell ref="C17:C18"/>
    <mergeCell ref="E17:E18"/>
    <mergeCell ref="I17:I18"/>
    <mergeCell ref="J17:J18"/>
    <mergeCell ref="K17:K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3D682-8D7D-4B75-8F05-97E8403841DC}">
  <dimension ref="A1:F31"/>
  <sheetViews>
    <sheetView tabSelected="1" workbookViewId="0">
      <selection activeCell="A15" sqref="A15"/>
    </sheetView>
  </sheetViews>
  <sheetFormatPr defaultRowHeight="15" x14ac:dyDescent="0.25"/>
  <cols>
    <col min="1" max="1" width="52.42578125" customWidth="1"/>
    <col min="2" max="2" width="22.28515625" customWidth="1"/>
    <col min="3" max="3" width="11.7109375" customWidth="1"/>
    <col min="4" max="4" width="30.42578125" customWidth="1"/>
    <col min="5" max="5" width="9.7109375" customWidth="1"/>
    <col min="6" max="6" width="11.28515625" customWidth="1"/>
  </cols>
  <sheetData>
    <row r="1" spans="1:6" x14ac:dyDescent="0.25">
      <c r="A1" t="s">
        <v>64</v>
      </c>
    </row>
    <row r="3" spans="1:6" s="1" customFormat="1" ht="13.5" thickBot="1" x14ac:dyDescent="0.3"/>
    <row r="4" spans="1:6" s="1" customFormat="1" ht="12.75" x14ac:dyDescent="0.25">
      <c r="A4" s="1" t="s">
        <v>65</v>
      </c>
      <c r="B4" s="27" t="s">
        <v>66</v>
      </c>
      <c r="C4" s="28" t="s">
        <v>67</v>
      </c>
      <c r="D4" s="28" t="s">
        <v>68</v>
      </c>
      <c r="E4" s="29" t="s">
        <v>67</v>
      </c>
      <c r="F4" s="30" t="s">
        <v>69</v>
      </c>
    </row>
    <row r="5" spans="1:6" s="1" customFormat="1" ht="15.75" thickBot="1" x14ac:dyDescent="0.3">
      <c r="A5" s="1" t="s">
        <v>70</v>
      </c>
      <c r="B5" s="31"/>
      <c r="C5" s="32">
        <v>0.7</v>
      </c>
      <c r="D5" s="33" t="s">
        <v>71</v>
      </c>
      <c r="E5" s="34">
        <v>0.3</v>
      </c>
      <c r="F5" s="35">
        <v>1</v>
      </c>
    </row>
    <row r="6" spans="1:6" s="1" customFormat="1" ht="12.75" x14ac:dyDescent="0.25">
      <c r="A6" s="36" t="s">
        <v>72</v>
      </c>
      <c r="B6" s="37">
        <v>7.15</v>
      </c>
      <c r="C6" s="38">
        <f>B6*0.7</f>
        <v>5.0049999999999999</v>
      </c>
      <c r="D6" s="38" t="s">
        <v>73</v>
      </c>
      <c r="E6" s="39">
        <f>7.5*0.3</f>
        <v>2.25</v>
      </c>
      <c r="F6" s="40">
        <f>C6+E6</f>
        <v>7.2549999999999999</v>
      </c>
    </row>
    <row r="7" spans="1:6" s="1" customFormat="1" ht="12.75" x14ac:dyDescent="0.25">
      <c r="A7" s="41" t="s">
        <v>74</v>
      </c>
      <c r="B7" s="42">
        <v>7.15</v>
      </c>
      <c r="C7" s="43">
        <f>B7*C5</f>
        <v>5.0049999999999999</v>
      </c>
      <c r="D7" s="43" t="s">
        <v>75</v>
      </c>
      <c r="E7" s="44">
        <f>4*0.3</f>
        <v>1.2</v>
      </c>
      <c r="F7" s="45">
        <f>C7+E7</f>
        <v>6.2050000000000001</v>
      </c>
    </row>
    <row r="8" spans="1:6" s="1" customFormat="1" ht="13.5" thickBot="1" x14ac:dyDescent="0.3">
      <c r="A8" s="46" t="s">
        <v>76</v>
      </c>
      <c r="B8" s="31">
        <v>7.15</v>
      </c>
      <c r="C8" s="47">
        <f>B8*C5</f>
        <v>5.0049999999999999</v>
      </c>
      <c r="D8" s="47" t="s">
        <v>77</v>
      </c>
      <c r="E8" s="48">
        <f>0</f>
        <v>0</v>
      </c>
      <c r="F8" s="49">
        <f>C8+E8</f>
        <v>5.0049999999999999</v>
      </c>
    </row>
    <row r="10" spans="1:6" x14ac:dyDescent="0.25">
      <c r="A10" s="50" t="s">
        <v>78</v>
      </c>
    </row>
    <row r="11" spans="1:6" x14ac:dyDescent="0.25">
      <c r="A11" s="50" t="s">
        <v>79</v>
      </c>
    </row>
    <row r="12" spans="1:6" x14ac:dyDescent="0.25">
      <c r="A12" s="50" t="s">
        <v>80</v>
      </c>
    </row>
    <row r="14" spans="1:6" x14ac:dyDescent="0.25">
      <c r="A14" s="50" t="s">
        <v>81</v>
      </c>
    </row>
    <row r="15" spans="1:6" x14ac:dyDescent="0.25">
      <c r="A15" s="50" t="s">
        <v>82</v>
      </c>
    </row>
    <row r="17" spans="1:6" x14ac:dyDescent="0.25">
      <c r="A17" s="50" t="s">
        <v>83</v>
      </c>
    </row>
    <row r="21" spans="1:6" x14ac:dyDescent="0.25">
      <c r="A21" t="s">
        <v>84</v>
      </c>
    </row>
    <row r="23" spans="1:6" ht="15.75" thickBot="1" x14ac:dyDescent="0.3"/>
    <row r="24" spans="1:6" ht="25.5" x14ac:dyDescent="0.25">
      <c r="A24" s="50" t="s">
        <v>65</v>
      </c>
      <c r="B24" s="51" t="s">
        <v>85</v>
      </c>
      <c r="C24" s="28" t="s">
        <v>67</v>
      </c>
      <c r="D24" s="52" t="s">
        <v>86</v>
      </c>
      <c r="E24" s="29" t="s">
        <v>67</v>
      </c>
      <c r="F24" s="30" t="s">
        <v>87</v>
      </c>
    </row>
    <row r="25" spans="1:6" ht="15.75" thickBot="1" x14ac:dyDescent="0.3">
      <c r="A25" s="50" t="s">
        <v>88</v>
      </c>
      <c r="B25" s="31"/>
      <c r="C25" s="32">
        <v>0.7</v>
      </c>
      <c r="D25" s="33" t="s">
        <v>89</v>
      </c>
      <c r="E25" s="34">
        <v>0.3</v>
      </c>
      <c r="F25" s="35">
        <v>1</v>
      </c>
    </row>
    <row r="26" spans="1:6" x14ac:dyDescent="0.25">
      <c r="A26" s="53" t="s">
        <v>90</v>
      </c>
      <c r="B26" s="37">
        <v>7.15</v>
      </c>
      <c r="C26" s="38">
        <f>B26*0.7</f>
        <v>5.0049999999999999</v>
      </c>
      <c r="D26" s="38" t="s">
        <v>73</v>
      </c>
      <c r="E26" s="39">
        <f>7.5*0.3</f>
        <v>2.25</v>
      </c>
      <c r="F26" s="40">
        <f>C26+E26</f>
        <v>7.2549999999999999</v>
      </c>
    </row>
    <row r="27" spans="1:6" x14ac:dyDescent="0.25">
      <c r="A27" s="54" t="s">
        <v>91</v>
      </c>
      <c r="B27" s="42">
        <v>7.15</v>
      </c>
      <c r="C27" s="43">
        <f>B27*C25</f>
        <v>5.0049999999999999</v>
      </c>
      <c r="D27" s="43" t="s">
        <v>75</v>
      </c>
      <c r="E27" s="44">
        <f>4*0.3</f>
        <v>1.2</v>
      </c>
      <c r="F27" s="45">
        <f>C27+E27</f>
        <v>6.2050000000000001</v>
      </c>
    </row>
    <row r="28" spans="1:6" ht="15.75" thickBot="1" x14ac:dyDescent="0.3">
      <c r="A28" s="55" t="s">
        <v>92</v>
      </c>
      <c r="B28" s="31">
        <v>7.15</v>
      </c>
      <c r="C28" s="47">
        <f>B28*C25</f>
        <v>5.0049999999999999</v>
      </c>
      <c r="D28" s="47" t="s">
        <v>77</v>
      </c>
      <c r="E28" s="48">
        <f>0</f>
        <v>0</v>
      </c>
      <c r="F28" s="49">
        <f>C28+E28</f>
        <v>5.0049999999999999</v>
      </c>
    </row>
    <row r="31" spans="1:6" x14ac:dyDescent="0.25">
      <c r="A31" s="56" t="s">
        <v>93</v>
      </c>
    </row>
  </sheetData>
  <sheetProtection algorithmName="SHA-512" hashValue="TeizR/Zg9A3UENbjzTQDIEsQaY5Y96i6FBK5Kdw25vJ4sr1hYh4O/a9ChLfPGvnkaXkAKaZVQUOXb6qpgg+c3w==" saltValue="Zz2t28SX+v2lGJ1hHu7ax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Predmeti - Courses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Novak, Sašo</dc:creator>
  <cp:lastModifiedBy>Novak, Sašo</cp:lastModifiedBy>
  <dcterms:created xsi:type="dcterms:W3CDTF">2025-03-17T10:44:24Z</dcterms:created>
  <dcterms:modified xsi:type="dcterms:W3CDTF">2025-03-17T10:47:45Z</dcterms:modified>
</cp:coreProperties>
</file>